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wajer\Desktop\"/>
    </mc:Choice>
  </mc:AlternateContent>
  <bookViews>
    <workbookView xWindow="0" yWindow="0" windowWidth="23040" windowHeight="9528"/>
  </bookViews>
  <sheets>
    <sheet name="Budz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4" i="1" s="1"/>
  <c r="G63" i="1"/>
  <c r="F63" i="1"/>
  <c r="E63" i="1"/>
  <c r="B63" i="1"/>
  <c r="G69" i="1"/>
  <c r="F69" i="1"/>
  <c r="E69" i="1"/>
  <c r="B69" i="1"/>
  <c r="G88" i="1"/>
  <c r="F88" i="1"/>
  <c r="E88" i="1"/>
  <c r="B88" i="1"/>
  <c r="G94" i="1"/>
  <c r="F94" i="1"/>
  <c r="E94" i="1"/>
  <c r="B94" i="1"/>
  <c r="G74" i="1"/>
  <c r="G51" i="1"/>
  <c r="F51" i="1"/>
  <c r="E51" i="1"/>
  <c r="B51" i="1"/>
  <c r="B39" i="1"/>
  <c r="G39" i="1"/>
  <c r="E39" i="1"/>
  <c r="F40" i="1"/>
  <c r="F39" i="1" s="1"/>
  <c r="G30" i="1"/>
  <c r="F30" i="1"/>
  <c r="B30" i="1"/>
  <c r="E30" i="1"/>
  <c r="E27" i="1"/>
  <c r="B22" i="1"/>
  <c r="G22" i="1"/>
  <c r="F22" i="1"/>
  <c r="E22" i="1"/>
  <c r="F18" i="1"/>
  <c r="F15" i="1" s="1"/>
  <c r="B15" i="1"/>
  <c r="G15" i="1"/>
  <c r="E15" i="1"/>
  <c r="F75" i="1"/>
  <c r="F74" i="1" s="1"/>
  <c r="B75" i="1"/>
  <c r="B74" i="1" s="1"/>
  <c r="E14" i="1" l="1"/>
  <c r="G14" i="1"/>
  <c r="F14" i="1"/>
  <c r="B14" i="1"/>
</calcChain>
</file>

<file path=xl/sharedStrings.xml><?xml version="1.0" encoding="utf-8"?>
<sst xmlns="http://schemas.openxmlformats.org/spreadsheetml/2006/main" count="107" uniqueCount="97">
  <si>
    <t>Izolacja</t>
  </si>
  <si>
    <t>Sikaflex</t>
  </si>
  <si>
    <t>Pianka montażowa</t>
  </si>
  <si>
    <t>Styrodur</t>
  </si>
  <si>
    <t>Taśma akustyczna</t>
  </si>
  <si>
    <t>Drewno, impregnat</t>
  </si>
  <si>
    <t>Okna</t>
  </si>
  <si>
    <t>Sikaflex + klej do szyb</t>
  </si>
  <si>
    <t>Okno dachowe Mini Heki S23-41</t>
  </si>
  <si>
    <t>Okno Seitz S4 500x500</t>
  </si>
  <si>
    <t>Okno Seitz S4 900x550</t>
  </si>
  <si>
    <t>Szyba boczna</t>
  </si>
  <si>
    <t>Panele solarne</t>
  </si>
  <si>
    <t>Solary 2x100W</t>
  </si>
  <si>
    <t>Mocowanie paneli</t>
  </si>
  <si>
    <t>Regulator Lumiax MT2075 20A</t>
  </si>
  <si>
    <t>Przelotka dachowa na kable solarów</t>
  </si>
  <si>
    <t>Przewody solarne 4mm + konektory MC4</t>
  </si>
  <si>
    <t>Lodówka</t>
  </si>
  <si>
    <t>Przetwornica 2000W</t>
  </si>
  <si>
    <t>Gniazdo zasilania, wtyczki CEE</t>
  </si>
  <si>
    <t>Przewody, bezpieczniki</t>
  </si>
  <si>
    <t>Pompa wody, zbiornik wyrównawczy, wlew</t>
  </si>
  <si>
    <t>Webasto</t>
  </si>
  <si>
    <t>Boiler Truma TT-2</t>
  </si>
  <si>
    <t>8xLED + 2xsciemniacz</t>
  </si>
  <si>
    <t>Akumulator+ładowarka</t>
  </si>
  <si>
    <t>Kuchenka Amica PVC3410</t>
  </si>
  <si>
    <t>Wyłącznik akumulatora</t>
  </si>
  <si>
    <t>Bagażnik rowerowy</t>
  </si>
  <si>
    <t>Klej do mebli</t>
  </si>
  <si>
    <t>Kamera cofania + okablowanie + wzmacniacz anteny</t>
  </si>
  <si>
    <t>Złączki, przwodu - instalacja wodna</t>
  </si>
  <si>
    <t>Toaleta turystyczna</t>
  </si>
  <si>
    <t>Przetwornica 500W</t>
  </si>
  <si>
    <t>Lakier blat</t>
  </si>
  <si>
    <t>Lakiery ADLER</t>
  </si>
  <si>
    <t>Mufy zaciski uszczelki wodkan</t>
  </si>
  <si>
    <t>Stelaż łóżka</t>
  </si>
  <si>
    <t>Apteczka</t>
  </si>
  <si>
    <t>Magnesy, woltomierz</t>
  </si>
  <si>
    <t>Kable, gniazdo, złączki - elektryka</t>
  </si>
  <si>
    <t>Blokada drzwi</t>
  </si>
  <si>
    <t>Materiały tekstylne + materiał na fotele</t>
  </si>
  <si>
    <t>Pościel, poduszki, narzuta</t>
  </si>
  <si>
    <t>Stół kampingowy</t>
  </si>
  <si>
    <t>Mocowania/zawiasy</t>
  </si>
  <si>
    <t>Krzesła kampingowe + bateria prysznicowa</t>
  </si>
  <si>
    <t>Materac z obszyciem</t>
  </si>
  <si>
    <t>Slikon, mocowania</t>
  </si>
  <si>
    <t>Szuflady, zawiasy, stelaż aluminiowy KOREX</t>
  </si>
  <si>
    <t>Baozeria, drewno ALGAWOOD</t>
  </si>
  <si>
    <t>Laminowanie płyt CHOBOT</t>
  </si>
  <si>
    <t>Podłoga winylowa LEROY MERLIN</t>
  </si>
  <si>
    <t>Zlew + bateria umywalkowa</t>
  </si>
  <si>
    <t>Dodatkowe fotele i przerejestrowanie</t>
  </si>
  <si>
    <t>Montaż siedzeń</t>
  </si>
  <si>
    <t>Fotel przedni</t>
  </si>
  <si>
    <t>Obrotnicy x2</t>
  </si>
  <si>
    <t>Instalacja elektryczna</t>
  </si>
  <si>
    <t>Instalacja wodna</t>
  </si>
  <si>
    <t>Ogrzewanie</t>
  </si>
  <si>
    <t>Instalacja gazowa</t>
  </si>
  <si>
    <t>Meble i obicia</t>
  </si>
  <si>
    <t>Akcesoria, inne</t>
  </si>
  <si>
    <t>Zbiornik wody FIAMMA 70l</t>
  </si>
  <si>
    <t>Zbiornik brudnej wody 93l - dedykowany Ducato</t>
  </si>
  <si>
    <t>Sklejka z ceiba ZAGŁOBA</t>
  </si>
  <si>
    <t>Wąż do gazu + reduktor</t>
  </si>
  <si>
    <t>Butla 11kg</t>
  </si>
  <si>
    <t>Klucz do butli gazowej</t>
  </si>
  <si>
    <t>Przewód paliwa</t>
  </si>
  <si>
    <t>Rura aluminiowa rozporowadzanie ciepła</t>
  </si>
  <si>
    <t>LINK</t>
  </si>
  <si>
    <t>WARIANT "PREMIUM"</t>
  </si>
  <si>
    <t>KOMENTARZ</t>
  </si>
  <si>
    <t>TWÓJ BUDŻET</t>
  </si>
  <si>
    <t>BUDŻET BUDOWY KAMPERA</t>
  </si>
  <si>
    <t>VANDALVAN.COM</t>
  </si>
  <si>
    <t>ARTYKUŁ NA BLOGU</t>
  </si>
  <si>
    <t>POZYCJA BUDŻETOWE</t>
  </si>
  <si>
    <t>NASZE WYDATKI</t>
  </si>
  <si>
    <t>W tej części są możliwe duże oszczędności w wariancie "budżetowym" - stosując tańszy zlew/baterię, wyłącznie zimna woda, karnistry zamiast dużych zbiorników. W wariancie premium instalacja bez zmian, dodano jedynie 2500 zł na zabudowę łazienki z toaletą kasetową.</t>
  </si>
  <si>
    <t>W wariancie "budżet" bez większych zmian. Wariant "premium" 2xakumulator + 500 zł na dodatkowe gadżety, wyświetlacze, wskaźniki. W zakresie inst. Elektrycznej można oczywiście wydać dużo więcej jeżeli zastosujemy akumulatory innego typu/jeszcze większej pojemności.</t>
  </si>
  <si>
    <t>W wariancie "budżet" tańszy regulator. W wariancie "premium" większa moc układu.</t>
  </si>
  <si>
    <t>Warian "budżet" zakłada wyłącznie dwa okna samochodowe (jeżeli nie są w standardzie). Warian "premium" 2000 zł na dodatkowe okna, większe okna dachowe.</t>
  </si>
  <si>
    <t>W zakresie ocieplenia w wariancie "premium" dodana 500 zł na dodatkowe izlolacyjne typu folia Alufox.</t>
  </si>
  <si>
    <t>W wariancie "budżet" tańsza kuchenka. Wariant "premium" kuchenka dedykowana do kamperów, butla GASBANK</t>
  </si>
  <si>
    <t>Wariant "budżet" bez zmian, w wariancie "premium" ogrzewanie dwusystemowe Truma Combi</t>
  </si>
  <si>
    <t>W wariancie "budżet" tańsze materiały do budowy mebli - sklejka polska, zamiast ceiby, bez fornirowania/laminowania. 
Wariant "premium" bez większych zmian - dodano 1000 zł zapasu</t>
  </si>
  <si>
    <t>Nadkola (wewnętrzne, zamiast zabudowy)</t>
  </si>
  <si>
    <t>Wariant "budżet" bez montażu dodatkowych foteli (samochód max. 3 osobowy). 
Wariant "premium" siedzenia tylne jako zintegrowana ławka z opcją rozkładania na łóżko.</t>
  </si>
  <si>
    <t>Szacunkowe koszty na dodatki i akcesoria</t>
  </si>
  <si>
    <t>Marikiza</t>
  </si>
  <si>
    <t>Prysznic zewnętrzny</t>
  </si>
  <si>
    <t>WARIANT "BUDŻETOWY"</t>
  </si>
  <si>
    <t>Wszystkie ceny PLN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</si>
</sst>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u/>
      <sz val="11"/>
      <color theme="1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4DFE8"/>
        <bgColor indexed="64"/>
      </patternFill>
    </fill>
    <fill>
      <patternFill patternType="solid">
        <fgColor rgb="FFF7FFB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/>
    <xf numFmtId="43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43" fontId="6" fillId="0" borderId="0" xfId="1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NumberFormat="1" applyFont="1" applyBorder="1" applyAlignment="1">
      <alignment horizontal="center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43" fontId="4" fillId="3" borderId="0" xfId="1" applyNumberFormat="1" applyFont="1" applyFill="1" applyBorder="1" applyAlignment="1">
      <alignment horizontal="center" vertical="center" wrapText="1"/>
    </xf>
    <xf numFmtId="43" fontId="4" fillId="4" borderId="0" xfId="1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8" fillId="4" borderId="0" xfId="2" applyFont="1" applyFill="1" applyBorder="1" applyAlignment="1">
      <alignment horizontal="center"/>
    </xf>
    <xf numFmtId="43" fontId="4" fillId="3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3" fontId="4" fillId="3" borderId="1" xfId="1" applyNumberFormat="1" applyFont="1" applyFill="1" applyBorder="1" applyAlignment="1">
      <alignment horizontal="center" vertical="center" wrapText="1"/>
    </xf>
    <xf numFmtId="43" fontId="4" fillId="3" borderId="2" xfId="1" applyNumberFormat="1" applyFont="1" applyFill="1" applyBorder="1" applyAlignment="1">
      <alignment horizontal="center" vertical="center" wrapText="1"/>
    </xf>
    <xf numFmtId="43" fontId="4" fillId="4" borderId="2" xfId="1" applyNumberFormat="1" applyFont="1" applyFill="1" applyBorder="1" applyAlignment="1">
      <alignment horizontal="center" wrapText="1"/>
    </xf>
    <xf numFmtId="43" fontId="6" fillId="0" borderId="2" xfId="1" applyNumberFormat="1" applyFont="1" applyBorder="1" applyAlignment="1">
      <alignment horizontal="center" wrapText="1"/>
    </xf>
    <xf numFmtId="43" fontId="3" fillId="0" borderId="2" xfId="1" applyNumberFormat="1" applyFont="1" applyBorder="1" applyAlignment="1">
      <alignment horizontal="center"/>
    </xf>
    <xf numFmtId="43" fontId="3" fillId="2" borderId="0" xfId="1" applyNumberFormat="1" applyFont="1" applyFill="1" applyBorder="1" applyAlignment="1">
      <alignment horizontal="center" vertical="center"/>
    </xf>
    <xf numFmtId="43" fontId="4" fillId="4" borderId="0" xfId="1" applyNumberFormat="1" applyFont="1" applyFill="1" applyBorder="1" applyAlignment="1">
      <alignment horizontal="center" vertical="center" wrapText="1"/>
    </xf>
    <xf numFmtId="43" fontId="6" fillId="0" borderId="0" xfId="1" applyNumberFormat="1" applyFont="1" applyBorder="1" applyAlignment="1">
      <alignment horizontal="center" vertical="center" wrapText="1"/>
    </xf>
    <xf numFmtId="43" fontId="3" fillId="0" borderId="0" xfId="1" applyNumberFormat="1" applyFont="1" applyBorder="1" applyAlignment="1">
      <alignment horizontal="center" vertical="center"/>
    </xf>
    <xf numFmtId="43" fontId="3" fillId="0" borderId="3" xfId="1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F7FFB9"/>
      <color rgb="FFB4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30480</xdr:rowOff>
    </xdr:from>
    <xdr:to>
      <xdr:col>1</xdr:col>
      <xdr:colOff>2301240</xdr:colOff>
      <xdr:row>10</xdr:row>
      <xdr:rowOff>173978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480"/>
          <a:ext cx="5067300" cy="2018018"/>
        </a:xfrm>
        <a:prstGeom prst="rect">
          <a:avLst/>
        </a:prstGeom>
      </xdr:spPr>
    </xdr:pic>
    <xdr:clientData/>
  </xdr:twoCellAnchor>
  <xdr:twoCellAnchor editAs="oneCell">
    <xdr:from>
      <xdr:col>4</xdr:col>
      <xdr:colOff>922020</xdr:colOff>
      <xdr:row>0</xdr:row>
      <xdr:rowOff>30947</xdr:rowOff>
    </xdr:from>
    <xdr:to>
      <xdr:col>5</xdr:col>
      <xdr:colOff>998220</xdr:colOff>
      <xdr:row>10</xdr:row>
      <xdr:rowOff>179447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9320" y="30947"/>
          <a:ext cx="2750820" cy="202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andalvan.com/index.php/2020/01/23/ogrzewanie-w-kamperze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vandalvan.com/index.php/2019/10/01/solary-do-kampera/" TargetMode="External"/><Relationship Id="rId7" Type="http://schemas.openxmlformats.org/officeDocument/2006/relationships/hyperlink" Target="https://vandalvan.com/index.php/2020/01/09/instalacja-gazowa-w-kamperze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andalvan.com/index.php/2019/09/22/okna-do-kampera-jakie-zastosowac-i-jakie-sa-koszty/" TargetMode="External"/><Relationship Id="rId1" Type="http://schemas.openxmlformats.org/officeDocument/2006/relationships/hyperlink" Target="http://vandalvan.com/index.php/2019/09/15/izolacja-w-kamperze/" TargetMode="External"/><Relationship Id="rId6" Type="http://schemas.openxmlformats.org/officeDocument/2006/relationships/hyperlink" Target="http://vandalvan.com/index.php/2019/12/12/instalacja-wodna-w-kamperze/" TargetMode="External"/><Relationship Id="rId11" Type="http://schemas.openxmlformats.org/officeDocument/2006/relationships/hyperlink" Target="http://vandalvan.com/" TargetMode="External"/><Relationship Id="rId5" Type="http://schemas.openxmlformats.org/officeDocument/2006/relationships/hyperlink" Target="http://vandalvan.com/index.php/2019/10/16/instalacja-elektryczna-w-kamperze/" TargetMode="External"/><Relationship Id="rId10" Type="http://schemas.openxmlformats.org/officeDocument/2006/relationships/hyperlink" Target="http://vandalvan.com/index.php/2020/02/25/przerobka-busa-na-kampera/" TargetMode="External"/><Relationship Id="rId4" Type="http://schemas.openxmlformats.org/officeDocument/2006/relationships/hyperlink" Target="http://vandalvan.com/index.php/2019/11/11/lodowka-do-kampera/" TargetMode="External"/><Relationship Id="rId9" Type="http://schemas.openxmlformats.org/officeDocument/2006/relationships/hyperlink" Target="https://vandalvan.com/index.php/2020/02/06/meble-do-kamp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3"/>
  <sheetViews>
    <sheetView tabSelected="1" zoomScaleNormal="100" workbookViewId="0">
      <pane xSplit="1" ySplit="14" topLeftCell="B15" activePane="bottomRight" state="frozen"/>
      <selection pane="topRight" activeCell="B1" sqref="B1"/>
      <selection pane="bottomLeft" activeCell="A16" sqref="A16"/>
      <selection pane="bottomRight" activeCell="A18" sqref="A18"/>
    </sheetView>
  </sheetViews>
  <sheetFormatPr defaultRowHeight="14.4" x14ac:dyDescent="0.3"/>
  <cols>
    <col min="1" max="1" width="42.5546875" style="1" customWidth="1"/>
    <col min="2" max="2" width="39" style="2" customWidth="1"/>
    <col min="3" max="3" width="10.5546875" style="3" customWidth="1"/>
    <col min="4" max="4" width="37.33203125" style="1" customWidth="1"/>
    <col min="5" max="5" width="39" style="2" customWidth="1"/>
    <col min="6" max="6" width="39" style="27" customWidth="1"/>
    <col min="7" max="7" width="39" style="2" customWidth="1"/>
    <col min="8" max="16384" width="8.88671875" style="1"/>
  </cols>
  <sheetData>
    <row r="2" spans="1:7" ht="18" x14ac:dyDescent="0.35">
      <c r="D2" s="10" t="s">
        <v>77</v>
      </c>
    </row>
    <row r="4" spans="1:7" x14ac:dyDescent="0.3">
      <c r="D4" s="11" t="s">
        <v>78</v>
      </c>
    </row>
    <row r="12" spans="1:7" ht="3" customHeight="1" thickBot="1" x14ac:dyDescent="0.35"/>
    <row r="13" spans="1:7" s="32" customFormat="1" x14ac:dyDescent="0.3">
      <c r="A13" s="16" t="s">
        <v>80</v>
      </c>
      <c r="B13" s="19" t="s">
        <v>81</v>
      </c>
      <c r="C13" s="18" t="s">
        <v>79</v>
      </c>
      <c r="D13" s="17" t="s">
        <v>75</v>
      </c>
      <c r="E13" s="12" t="s">
        <v>95</v>
      </c>
      <c r="F13" s="12" t="s">
        <v>74</v>
      </c>
      <c r="G13" s="22" t="s">
        <v>76</v>
      </c>
    </row>
    <row r="14" spans="1:7" s="33" customFormat="1" x14ac:dyDescent="0.3">
      <c r="A14" s="16"/>
      <c r="B14" s="12">
        <f>B15+B22+B30+B37+B39+B51+B63+B69+B74+B88+B94</f>
        <v>29795</v>
      </c>
      <c r="C14" s="18"/>
      <c r="D14" s="17"/>
      <c r="E14" s="12">
        <f>E15+E22+E30+E37+E39+E51+E63+E69+E74+E88+E94</f>
        <v>12131.45</v>
      </c>
      <c r="F14" s="12">
        <f>F15+F22+F30+F37+F39+F51+F63+F69+F74+F88+F94</f>
        <v>57954.3</v>
      </c>
      <c r="G14" s="23">
        <f>G15+G22+G30+G37+G39+G51+G63+G69+G74+G88+G94</f>
        <v>0</v>
      </c>
    </row>
    <row r="15" spans="1:7" s="9" customFormat="1" x14ac:dyDescent="0.3">
      <c r="A15" s="14" t="s">
        <v>0</v>
      </c>
      <c r="B15" s="13">
        <f>SUM(B16:B21)</f>
        <v>840</v>
      </c>
      <c r="C15" s="15" t="s">
        <v>73</v>
      </c>
      <c r="D15" s="14"/>
      <c r="E15" s="13">
        <f>SUM(E16:E21)</f>
        <v>840</v>
      </c>
      <c r="F15" s="28">
        <f>SUM(F16:F21)</f>
        <v>1240</v>
      </c>
      <c r="G15" s="24">
        <f>SUM(G16:G21)</f>
        <v>0</v>
      </c>
    </row>
    <row r="16" spans="1:7" ht="14.4" customHeight="1" x14ac:dyDescent="0.3">
      <c r="A16" s="4" t="s">
        <v>1</v>
      </c>
      <c r="B16" s="5">
        <v>100</v>
      </c>
      <c r="C16" s="6"/>
      <c r="D16" s="21" t="s">
        <v>86</v>
      </c>
      <c r="E16" s="5">
        <v>100</v>
      </c>
      <c r="F16" s="29">
        <v>100</v>
      </c>
      <c r="G16" s="25"/>
    </row>
    <row r="17" spans="1:7" x14ac:dyDescent="0.3">
      <c r="A17" s="4" t="s">
        <v>2</v>
      </c>
      <c r="B17" s="5">
        <v>150</v>
      </c>
      <c r="C17" s="6"/>
      <c r="D17" s="21"/>
      <c r="E17" s="5">
        <v>150</v>
      </c>
      <c r="F17" s="29">
        <v>150</v>
      </c>
      <c r="G17" s="25"/>
    </row>
    <row r="18" spans="1:7" x14ac:dyDescent="0.3">
      <c r="A18" s="4" t="s">
        <v>3</v>
      </c>
      <c r="B18" s="5">
        <v>400</v>
      </c>
      <c r="C18" s="6"/>
      <c r="D18" s="21"/>
      <c r="E18" s="5">
        <v>400</v>
      </c>
      <c r="F18" s="29">
        <f>400</f>
        <v>400</v>
      </c>
      <c r="G18" s="25"/>
    </row>
    <row r="19" spans="1:7" x14ac:dyDescent="0.3">
      <c r="A19" s="4" t="s">
        <v>4</v>
      </c>
      <c r="B19" s="5">
        <v>160</v>
      </c>
      <c r="C19" s="6"/>
      <c r="D19" s="21"/>
      <c r="E19" s="5">
        <v>160</v>
      </c>
      <c r="F19" s="29">
        <v>160</v>
      </c>
      <c r="G19" s="25"/>
    </row>
    <row r="20" spans="1:7" x14ac:dyDescent="0.3">
      <c r="A20" s="4" t="s">
        <v>5</v>
      </c>
      <c r="B20" s="5">
        <v>30</v>
      </c>
      <c r="C20" s="6"/>
      <c r="D20" s="21"/>
      <c r="E20" s="5">
        <v>30</v>
      </c>
      <c r="F20" s="29">
        <v>30</v>
      </c>
      <c r="G20" s="25"/>
    </row>
    <row r="21" spans="1:7" x14ac:dyDescent="0.3">
      <c r="A21" s="4"/>
      <c r="B21" s="5"/>
      <c r="C21" s="6"/>
      <c r="D21" s="21"/>
      <c r="E21" s="5"/>
      <c r="F21" s="29">
        <v>400</v>
      </c>
      <c r="G21" s="25"/>
    </row>
    <row r="22" spans="1:7" s="9" customFormat="1" x14ac:dyDescent="0.3">
      <c r="A22" s="14" t="s">
        <v>6</v>
      </c>
      <c r="B22" s="13">
        <f>SUM(B23:B29)</f>
        <v>3390</v>
      </c>
      <c r="C22" s="15" t="s">
        <v>73</v>
      </c>
      <c r="D22" s="14"/>
      <c r="E22" s="13">
        <f>SUM(E23:E29)</f>
        <v>1110</v>
      </c>
      <c r="F22" s="28">
        <f>SUM(F23:F29)</f>
        <v>5390</v>
      </c>
      <c r="G22" s="24">
        <f>SUM(G23:G29)</f>
        <v>0</v>
      </c>
    </row>
    <row r="23" spans="1:7" x14ac:dyDescent="0.3">
      <c r="A23" s="4" t="s">
        <v>7</v>
      </c>
      <c r="B23" s="5">
        <v>100</v>
      </c>
      <c r="C23" s="6"/>
      <c r="D23" s="21" t="s">
        <v>85</v>
      </c>
      <c r="E23" s="5">
        <v>100</v>
      </c>
      <c r="F23" s="29">
        <v>100</v>
      </c>
      <c r="G23" s="25"/>
    </row>
    <row r="24" spans="1:7" x14ac:dyDescent="0.3">
      <c r="A24" s="4" t="s">
        <v>8</v>
      </c>
      <c r="B24" s="5">
        <v>310</v>
      </c>
      <c r="C24" s="6"/>
      <c r="D24" s="21"/>
      <c r="E24" s="5">
        <v>310</v>
      </c>
      <c r="F24" s="29">
        <v>310</v>
      </c>
      <c r="G24" s="25"/>
    </row>
    <row r="25" spans="1:7" x14ac:dyDescent="0.3">
      <c r="A25" s="4" t="s">
        <v>9</v>
      </c>
      <c r="B25" s="5">
        <v>1100</v>
      </c>
      <c r="C25" s="6"/>
      <c r="D25" s="21"/>
      <c r="E25" s="5"/>
      <c r="F25" s="29">
        <v>1100</v>
      </c>
      <c r="G25" s="25"/>
    </row>
    <row r="26" spans="1:7" x14ac:dyDescent="0.3">
      <c r="A26" s="4" t="s">
        <v>10</v>
      </c>
      <c r="B26" s="5">
        <v>1500</v>
      </c>
      <c r="C26" s="6"/>
      <c r="D26" s="21"/>
      <c r="E26" s="5"/>
      <c r="F26" s="29">
        <v>1500</v>
      </c>
      <c r="G26" s="25"/>
    </row>
    <row r="27" spans="1:7" x14ac:dyDescent="0.3">
      <c r="A27" s="4" t="s">
        <v>11</v>
      </c>
      <c r="B27" s="5">
        <v>320</v>
      </c>
      <c r="C27" s="6"/>
      <c r="D27" s="21"/>
      <c r="E27" s="5">
        <f>320*2</f>
        <v>640</v>
      </c>
      <c r="F27" s="29">
        <v>320</v>
      </c>
      <c r="G27" s="25"/>
    </row>
    <row r="28" spans="1:7" x14ac:dyDescent="0.3">
      <c r="A28" s="4" t="s">
        <v>5</v>
      </c>
      <c r="B28" s="5">
        <v>60</v>
      </c>
      <c r="C28" s="6"/>
      <c r="D28" s="21"/>
      <c r="E28" s="5">
        <v>60</v>
      </c>
      <c r="F28" s="29">
        <v>60</v>
      </c>
      <c r="G28" s="25"/>
    </row>
    <row r="29" spans="1:7" x14ac:dyDescent="0.3">
      <c r="A29" s="4"/>
      <c r="B29" s="5"/>
      <c r="C29" s="6"/>
      <c r="D29" s="21"/>
      <c r="E29" s="5"/>
      <c r="F29" s="29">
        <v>2000</v>
      </c>
      <c r="G29" s="25"/>
    </row>
    <row r="30" spans="1:7" s="9" customFormat="1" x14ac:dyDescent="0.3">
      <c r="A30" s="14" t="s">
        <v>12</v>
      </c>
      <c r="B30" s="13">
        <f>SUM(B31:B36)</f>
        <v>1132.5</v>
      </c>
      <c r="C30" s="15" t="s">
        <v>73</v>
      </c>
      <c r="D30" s="14"/>
      <c r="E30" s="13">
        <f>SUM(E31:E36)</f>
        <v>901</v>
      </c>
      <c r="F30" s="28">
        <f>SUM(F31:F36)</f>
        <v>1978</v>
      </c>
      <c r="G30" s="24">
        <f>SUM(G31:G36)</f>
        <v>0</v>
      </c>
    </row>
    <row r="31" spans="1:7" x14ac:dyDescent="0.3">
      <c r="A31" s="4" t="s">
        <v>13</v>
      </c>
      <c r="B31" s="5">
        <v>668</v>
      </c>
      <c r="C31" s="6"/>
      <c r="D31" s="21" t="s">
        <v>84</v>
      </c>
      <c r="E31" s="5">
        <v>668</v>
      </c>
      <c r="F31" s="29">
        <v>1200</v>
      </c>
      <c r="G31" s="25"/>
    </row>
    <row r="32" spans="1:7" x14ac:dyDescent="0.3">
      <c r="A32" s="4" t="s">
        <v>14</v>
      </c>
      <c r="B32" s="5">
        <v>75</v>
      </c>
      <c r="C32" s="6"/>
      <c r="D32" s="21"/>
      <c r="E32" s="5">
        <v>75</v>
      </c>
      <c r="F32" s="29">
        <v>200</v>
      </c>
      <c r="G32" s="25"/>
    </row>
    <row r="33" spans="1:7" x14ac:dyDescent="0.3">
      <c r="A33" s="4" t="s">
        <v>15</v>
      </c>
      <c r="B33" s="5">
        <v>311.5</v>
      </c>
      <c r="C33" s="6"/>
      <c r="D33" s="21"/>
      <c r="E33" s="5">
        <v>80</v>
      </c>
      <c r="F33" s="29">
        <v>500</v>
      </c>
      <c r="G33" s="25"/>
    </row>
    <row r="34" spans="1:7" x14ac:dyDescent="0.3">
      <c r="A34" s="4" t="s">
        <v>16</v>
      </c>
      <c r="B34" s="5">
        <v>41</v>
      </c>
      <c r="C34" s="6"/>
      <c r="D34" s="21"/>
      <c r="E34" s="5">
        <v>41</v>
      </c>
      <c r="F34" s="29">
        <v>41</v>
      </c>
      <c r="G34" s="25"/>
    </row>
    <row r="35" spans="1:7" x14ac:dyDescent="0.3">
      <c r="A35" s="4" t="s">
        <v>17</v>
      </c>
      <c r="B35" s="5">
        <v>37</v>
      </c>
      <c r="C35" s="6"/>
      <c r="D35" s="21"/>
      <c r="E35" s="5">
        <v>37</v>
      </c>
      <c r="F35" s="29">
        <v>37</v>
      </c>
      <c r="G35" s="25"/>
    </row>
    <row r="36" spans="1:7" x14ac:dyDescent="0.3">
      <c r="A36" s="4"/>
      <c r="B36" s="5"/>
      <c r="C36" s="6"/>
      <c r="D36" s="21"/>
      <c r="E36" s="5"/>
      <c r="F36" s="29"/>
      <c r="G36" s="25"/>
    </row>
    <row r="37" spans="1:7" s="9" customFormat="1" x14ac:dyDescent="0.3">
      <c r="A37" s="14" t="s">
        <v>18</v>
      </c>
      <c r="B37" s="13">
        <v>925</v>
      </c>
      <c r="C37" s="15" t="s">
        <v>73</v>
      </c>
      <c r="D37" s="14"/>
      <c r="E37" s="13">
        <v>700</v>
      </c>
      <c r="F37" s="28">
        <v>3000</v>
      </c>
      <c r="G37" s="24"/>
    </row>
    <row r="38" spans="1:7" x14ac:dyDescent="0.3">
      <c r="A38" s="4"/>
      <c r="B38" s="5"/>
      <c r="C38" s="6"/>
      <c r="D38" s="4"/>
      <c r="E38" s="5"/>
      <c r="F38" s="29"/>
      <c r="G38" s="25"/>
    </row>
    <row r="39" spans="1:7" s="9" customFormat="1" x14ac:dyDescent="0.3">
      <c r="A39" s="14" t="s">
        <v>59</v>
      </c>
      <c r="B39" s="13">
        <f>SUM(B40:B50)</f>
        <v>1937.9</v>
      </c>
      <c r="C39" s="15" t="s">
        <v>73</v>
      </c>
      <c r="D39" s="14"/>
      <c r="E39" s="13">
        <f>SUM(E40:E50)</f>
        <v>1863.8600000000001</v>
      </c>
      <c r="F39" s="28">
        <f>SUM(F40:F50)</f>
        <v>3037.8999999999996</v>
      </c>
      <c r="G39" s="24">
        <f>SUM(G40:G50)</f>
        <v>0</v>
      </c>
    </row>
    <row r="40" spans="1:7" x14ac:dyDescent="0.3">
      <c r="A40" s="4" t="s">
        <v>26</v>
      </c>
      <c r="B40" s="5">
        <v>800</v>
      </c>
      <c r="C40" s="6"/>
      <c r="D40" s="21" t="s">
        <v>83</v>
      </c>
      <c r="E40" s="5">
        <v>800</v>
      </c>
      <c r="F40" s="29">
        <f>800+600</f>
        <v>1400</v>
      </c>
      <c r="G40" s="25"/>
    </row>
    <row r="41" spans="1:7" x14ac:dyDescent="0.3">
      <c r="A41" s="4" t="s">
        <v>19</v>
      </c>
      <c r="B41" s="5">
        <v>279</v>
      </c>
      <c r="C41" s="6"/>
      <c r="D41" s="21"/>
      <c r="E41" s="5">
        <v>279</v>
      </c>
      <c r="F41" s="29">
        <v>279</v>
      </c>
      <c r="G41" s="25"/>
    </row>
    <row r="42" spans="1:7" x14ac:dyDescent="0.3">
      <c r="A42" s="4" t="s">
        <v>34</v>
      </c>
      <c r="B42" s="5">
        <v>74.040000000000006</v>
      </c>
      <c r="C42" s="6"/>
      <c r="D42" s="21"/>
      <c r="E42" s="5"/>
      <c r="F42" s="29">
        <v>74.040000000000006</v>
      </c>
      <c r="G42" s="25"/>
    </row>
    <row r="43" spans="1:7" x14ac:dyDescent="0.3">
      <c r="A43" s="4" t="s">
        <v>20</v>
      </c>
      <c r="B43" s="5">
        <v>95</v>
      </c>
      <c r="C43" s="6"/>
      <c r="D43" s="21"/>
      <c r="E43" s="5">
        <v>95</v>
      </c>
      <c r="F43" s="29">
        <v>95</v>
      </c>
      <c r="G43" s="25"/>
    </row>
    <row r="44" spans="1:7" x14ac:dyDescent="0.3">
      <c r="A44" s="4" t="s">
        <v>25</v>
      </c>
      <c r="B44" s="5">
        <v>279</v>
      </c>
      <c r="C44" s="6"/>
      <c r="D44" s="21"/>
      <c r="E44" s="5">
        <v>279</v>
      </c>
      <c r="F44" s="29">
        <v>279</v>
      </c>
      <c r="G44" s="25"/>
    </row>
    <row r="45" spans="1:7" ht="15.6" customHeight="1" x14ac:dyDescent="0.3">
      <c r="A45" s="4" t="s">
        <v>21</v>
      </c>
      <c r="B45" s="5">
        <v>113</v>
      </c>
      <c r="C45" s="6"/>
      <c r="D45" s="21"/>
      <c r="E45" s="5">
        <v>113</v>
      </c>
      <c r="F45" s="29">
        <v>113</v>
      </c>
      <c r="G45" s="25"/>
    </row>
    <row r="46" spans="1:7" x14ac:dyDescent="0.3">
      <c r="A46" s="4" t="s">
        <v>28</v>
      </c>
      <c r="B46" s="5">
        <v>38.89</v>
      </c>
      <c r="C46" s="6"/>
      <c r="D46" s="21"/>
      <c r="E46" s="5">
        <v>38.89</v>
      </c>
      <c r="F46" s="29">
        <v>38.89</v>
      </c>
      <c r="G46" s="25"/>
    </row>
    <row r="47" spans="1:7" x14ac:dyDescent="0.3">
      <c r="A47" s="4" t="s">
        <v>40</v>
      </c>
      <c r="B47" s="5">
        <v>109.9</v>
      </c>
      <c r="C47" s="6"/>
      <c r="D47" s="21"/>
      <c r="E47" s="5">
        <v>109.9</v>
      </c>
      <c r="F47" s="29">
        <v>109.9</v>
      </c>
      <c r="G47" s="25"/>
    </row>
    <row r="48" spans="1:7" x14ac:dyDescent="0.3">
      <c r="A48" s="4" t="s">
        <v>41</v>
      </c>
      <c r="B48" s="5">
        <v>102.6</v>
      </c>
      <c r="C48" s="6"/>
      <c r="D48" s="21"/>
      <c r="E48" s="5">
        <v>102.6</v>
      </c>
      <c r="F48" s="29">
        <v>102.6</v>
      </c>
      <c r="G48" s="25"/>
    </row>
    <row r="49" spans="1:7" x14ac:dyDescent="0.3">
      <c r="A49" s="4" t="s">
        <v>42</v>
      </c>
      <c r="B49" s="5">
        <v>46.47</v>
      </c>
      <c r="C49" s="6"/>
      <c r="D49" s="21"/>
      <c r="E49" s="5">
        <v>46.47</v>
      </c>
      <c r="F49" s="29">
        <v>46.47</v>
      </c>
      <c r="G49" s="25"/>
    </row>
    <row r="50" spans="1:7" x14ac:dyDescent="0.3">
      <c r="A50" s="4"/>
      <c r="B50" s="5"/>
      <c r="C50" s="6"/>
      <c r="D50" s="21"/>
      <c r="E50" s="5"/>
      <c r="F50" s="29">
        <v>500</v>
      </c>
      <c r="G50" s="25"/>
    </row>
    <row r="51" spans="1:7" s="9" customFormat="1" x14ac:dyDescent="0.3">
      <c r="A51" s="14" t="s">
        <v>60</v>
      </c>
      <c r="B51" s="13">
        <f>SUM(B52:B62)</f>
        <v>3647.4</v>
      </c>
      <c r="C51" s="15" t="s">
        <v>73</v>
      </c>
      <c r="D51" s="14"/>
      <c r="E51" s="13">
        <f>SUM(E52:E62)</f>
        <v>1420</v>
      </c>
      <c r="F51" s="28">
        <f>SUM(F52:F62)</f>
        <v>5018.3999999999996</v>
      </c>
      <c r="G51" s="24">
        <f>SUM(G52:G62)</f>
        <v>0</v>
      </c>
    </row>
    <row r="52" spans="1:7" ht="14.4" customHeight="1" x14ac:dyDescent="0.3">
      <c r="A52" s="4" t="s">
        <v>54</v>
      </c>
      <c r="B52" s="5">
        <v>757</v>
      </c>
      <c r="C52" s="6"/>
      <c r="D52" s="21" t="s">
        <v>82</v>
      </c>
      <c r="E52" s="5">
        <v>200</v>
      </c>
      <c r="F52" s="29">
        <v>757</v>
      </c>
      <c r="G52" s="25"/>
    </row>
    <row r="53" spans="1:7" x14ac:dyDescent="0.3">
      <c r="A53" s="4" t="s">
        <v>22</v>
      </c>
      <c r="B53" s="5">
        <v>218</v>
      </c>
      <c r="C53" s="6"/>
      <c r="D53" s="21"/>
      <c r="E53" s="5">
        <v>218</v>
      </c>
      <c r="F53" s="29">
        <v>218</v>
      </c>
      <c r="G53" s="25"/>
    </row>
    <row r="54" spans="1:7" x14ac:dyDescent="0.3">
      <c r="A54" s="4" t="s">
        <v>65</v>
      </c>
      <c r="B54" s="5">
        <v>319</v>
      </c>
      <c r="C54" s="6"/>
      <c r="D54" s="21"/>
      <c r="E54" s="5">
        <v>100</v>
      </c>
      <c r="F54" s="29">
        <v>319</v>
      </c>
      <c r="G54" s="25"/>
    </row>
    <row r="55" spans="1:7" x14ac:dyDescent="0.3">
      <c r="A55" s="4" t="s">
        <v>32</v>
      </c>
      <c r="B55" s="5">
        <v>117.4</v>
      </c>
      <c r="C55" s="6"/>
      <c r="D55" s="21"/>
      <c r="E55" s="5">
        <v>50</v>
      </c>
      <c r="F55" s="29">
        <v>117.4</v>
      </c>
      <c r="G55" s="25"/>
    </row>
    <row r="56" spans="1:7" x14ac:dyDescent="0.3">
      <c r="A56" s="4" t="s">
        <v>37</v>
      </c>
      <c r="B56" s="5">
        <v>278</v>
      </c>
      <c r="C56" s="6"/>
      <c r="D56" s="21"/>
      <c r="E56" s="5">
        <v>278</v>
      </c>
      <c r="F56" s="29">
        <v>278</v>
      </c>
      <c r="G56" s="25"/>
    </row>
    <row r="57" spans="1:7" x14ac:dyDescent="0.3">
      <c r="A57" s="4" t="s">
        <v>66</v>
      </c>
      <c r="B57" s="5">
        <v>714</v>
      </c>
      <c r="C57" s="6"/>
      <c r="D57" s="21"/>
      <c r="E57" s="5">
        <v>100</v>
      </c>
      <c r="F57" s="29">
        <v>714</v>
      </c>
      <c r="G57" s="25"/>
    </row>
    <row r="58" spans="1:7" x14ac:dyDescent="0.3">
      <c r="A58" s="4" t="s">
        <v>49</v>
      </c>
      <c r="B58" s="5">
        <v>115</v>
      </c>
      <c r="C58" s="6"/>
      <c r="D58" s="21"/>
      <c r="E58" s="5">
        <v>115</v>
      </c>
      <c r="F58" s="29">
        <v>115</v>
      </c>
      <c r="G58" s="25"/>
    </row>
    <row r="59" spans="1:7" x14ac:dyDescent="0.3">
      <c r="A59" s="4" t="s">
        <v>24</v>
      </c>
      <c r="B59" s="5">
        <v>770</v>
      </c>
      <c r="C59" s="6"/>
      <c r="D59" s="21"/>
      <c r="E59" s="5"/>
      <c r="F59" s="29"/>
      <c r="G59" s="25"/>
    </row>
    <row r="60" spans="1:7" x14ac:dyDescent="0.3">
      <c r="A60" s="4" t="s">
        <v>33</v>
      </c>
      <c r="B60" s="5">
        <v>259</v>
      </c>
      <c r="C60" s="6"/>
      <c r="D60" s="21"/>
      <c r="E60" s="5">
        <v>259</v>
      </c>
      <c r="F60" s="29"/>
      <c r="G60" s="25"/>
    </row>
    <row r="61" spans="1:7" x14ac:dyDescent="0.3">
      <c r="A61" s="4" t="s">
        <v>94</v>
      </c>
      <c r="B61" s="5">
        <v>100</v>
      </c>
      <c r="C61" s="6"/>
      <c r="D61" s="21"/>
      <c r="E61" s="5">
        <v>100</v>
      </c>
      <c r="F61" s="29"/>
      <c r="G61" s="25"/>
    </row>
    <row r="62" spans="1:7" x14ac:dyDescent="0.3">
      <c r="A62" s="4"/>
      <c r="B62" s="5"/>
      <c r="C62" s="6"/>
      <c r="D62" s="21"/>
      <c r="E62" s="5"/>
      <c r="F62" s="29">
        <v>2500</v>
      </c>
      <c r="G62" s="25"/>
    </row>
    <row r="63" spans="1:7" s="9" customFormat="1" x14ac:dyDescent="0.3">
      <c r="A63" s="14" t="s">
        <v>62</v>
      </c>
      <c r="B63" s="13">
        <f>SUM(B64:B68)</f>
        <v>685.6</v>
      </c>
      <c r="C63" s="15" t="s">
        <v>73</v>
      </c>
      <c r="D63" s="14"/>
      <c r="E63" s="13">
        <f>SUM(E64:E68)</f>
        <v>265</v>
      </c>
      <c r="F63" s="28">
        <f>SUM(F64:F68)</f>
        <v>1765</v>
      </c>
      <c r="G63" s="24">
        <f>SUM(G64:G68)</f>
        <v>0</v>
      </c>
    </row>
    <row r="64" spans="1:7" x14ac:dyDescent="0.3">
      <c r="A64" s="4" t="s">
        <v>27</v>
      </c>
      <c r="B64" s="5">
        <v>520.6</v>
      </c>
      <c r="C64" s="6"/>
      <c r="D64" s="21" t="s">
        <v>87</v>
      </c>
      <c r="E64" s="5">
        <v>100</v>
      </c>
      <c r="F64" s="29">
        <v>1200</v>
      </c>
      <c r="G64" s="25"/>
    </row>
    <row r="65" spans="1:7" x14ac:dyDescent="0.3">
      <c r="A65" s="4" t="s">
        <v>68</v>
      </c>
      <c r="B65" s="5">
        <v>50</v>
      </c>
      <c r="C65" s="6"/>
      <c r="D65" s="21"/>
      <c r="E65" s="5">
        <v>50</v>
      </c>
      <c r="F65" s="29">
        <v>50</v>
      </c>
      <c r="G65" s="25"/>
    </row>
    <row r="66" spans="1:7" x14ac:dyDescent="0.3">
      <c r="A66" s="4" t="s">
        <v>69</v>
      </c>
      <c r="B66" s="5">
        <v>100</v>
      </c>
      <c r="C66" s="6"/>
      <c r="D66" s="21"/>
      <c r="E66" s="5">
        <v>100</v>
      </c>
      <c r="F66" s="29">
        <v>500</v>
      </c>
      <c r="G66" s="25"/>
    </row>
    <row r="67" spans="1:7" x14ac:dyDescent="0.3">
      <c r="A67" s="4" t="s">
        <v>70</v>
      </c>
      <c r="B67" s="5">
        <v>15</v>
      </c>
      <c r="C67" s="6"/>
      <c r="D67" s="21"/>
      <c r="E67" s="5">
        <v>15</v>
      </c>
      <c r="F67" s="29">
        <v>15</v>
      </c>
      <c r="G67" s="25"/>
    </row>
    <row r="68" spans="1:7" x14ac:dyDescent="0.3">
      <c r="A68" s="4"/>
      <c r="B68" s="5"/>
      <c r="C68" s="6"/>
      <c r="D68" s="21"/>
      <c r="E68" s="5"/>
      <c r="F68" s="29"/>
      <c r="G68" s="25"/>
    </row>
    <row r="69" spans="1:7" s="9" customFormat="1" x14ac:dyDescent="0.3">
      <c r="A69" s="14" t="s">
        <v>61</v>
      </c>
      <c r="B69" s="13">
        <f>SUM(B70:B73)</f>
        <v>986</v>
      </c>
      <c r="C69" s="15" t="s">
        <v>73</v>
      </c>
      <c r="D69" s="14"/>
      <c r="E69" s="13">
        <f>SUM(E70:E73)</f>
        <v>986</v>
      </c>
      <c r="F69" s="28">
        <f>SUM(F70:F73)</f>
        <v>11050</v>
      </c>
      <c r="G69" s="24">
        <f>SUM(G70:G73)</f>
        <v>0</v>
      </c>
    </row>
    <row r="70" spans="1:7" x14ac:dyDescent="0.3">
      <c r="A70" s="4" t="s">
        <v>23</v>
      </c>
      <c r="B70" s="5">
        <v>936</v>
      </c>
      <c r="C70" s="6"/>
      <c r="D70" s="21" t="s">
        <v>88</v>
      </c>
      <c r="E70" s="5">
        <v>936</v>
      </c>
      <c r="F70" s="29">
        <v>11000</v>
      </c>
      <c r="G70" s="25"/>
    </row>
    <row r="71" spans="1:7" x14ac:dyDescent="0.3">
      <c r="A71" s="4" t="s">
        <v>71</v>
      </c>
      <c r="B71" s="5">
        <v>10</v>
      </c>
      <c r="C71" s="6"/>
      <c r="D71" s="21"/>
      <c r="E71" s="5">
        <v>10</v>
      </c>
      <c r="F71" s="29">
        <v>10</v>
      </c>
      <c r="G71" s="25"/>
    </row>
    <row r="72" spans="1:7" x14ac:dyDescent="0.3">
      <c r="A72" s="4" t="s">
        <v>72</v>
      </c>
      <c r="B72" s="5">
        <v>40</v>
      </c>
      <c r="C72" s="6"/>
      <c r="D72" s="21"/>
      <c r="E72" s="5">
        <v>40</v>
      </c>
      <c r="F72" s="29">
        <v>40</v>
      </c>
      <c r="G72" s="25"/>
    </row>
    <row r="73" spans="1:7" x14ac:dyDescent="0.3">
      <c r="A73" s="4"/>
      <c r="B73" s="5"/>
      <c r="C73" s="6"/>
      <c r="D73" s="21"/>
      <c r="E73" s="5"/>
      <c r="F73" s="29"/>
      <c r="G73" s="25"/>
    </row>
    <row r="74" spans="1:7" s="9" customFormat="1" x14ac:dyDescent="0.3">
      <c r="A74" s="14" t="s">
        <v>63</v>
      </c>
      <c r="B74" s="13">
        <f>SUM(B75:B87)</f>
        <v>6552.85</v>
      </c>
      <c r="C74" s="15" t="s">
        <v>73</v>
      </c>
      <c r="D74" s="14"/>
      <c r="E74" s="13">
        <f>SUM(E75:E87)</f>
        <v>3117.99</v>
      </c>
      <c r="F74" s="28">
        <f>SUM(F75:F87)</f>
        <v>7552.85</v>
      </c>
      <c r="G74" s="24">
        <f>SUM(G75:G87)</f>
        <v>0</v>
      </c>
    </row>
    <row r="75" spans="1:7" x14ac:dyDescent="0.3">
      <c r="A75" s="4" t="s">
        <v>67</v>
      </c>
      <c r="B75" s="5">
        <f>1974+210.43*2</f>
        <v>2394.86</v>
      </c>
      <c r="C75" s="6"/>
      <c r="D75" s="21" t="s">
        <v>89</v>
      </c>
      <c r="E75" s="5">
        <f>2400*0.6</f>
        <v>1440</v>
      </c>
      <c r="F75" s="29">
        <f>1974+210.43*2</f>
        <v>2394.86</v>
      </c>
      <c r="G75" s="25"/>
    </row>
    <row r="76" spans="1:7" x14ac:dyDescent="0.3">
      <c r="A76" s="4" t="s">
        <v>51</v>
      </c>
      <c r="B76" s="5">
        <v>666.5</v>
      </c>
      <c r="C76" s="6"/>
      <c r="D76" s="21"/>
      <c r="E76" s="5">
        <v>400</v>
      </c>
      <c r="F76" s="29">
        <v>666.5</v>
      </c>
      <c r="G76" s="25"/>
    </row>
    <row r="77" spans="1:7" x14ac:dyDescent="0.3">
      <c r="A77" s="4" t="s">
        <v>52</v>
      </c>
      <c r="B77" s="5">
        <v>630</v>
      </c>
      <c r="C77" s="6"/>
      <c r="D77" s="21"/>
      <c r="E77" s="5"/>
      <c r="F77" s="29">
        <v>630</v>
      </c>
      <c r="G77" s="25"/>
    </row>
    <row r="78" spans="1:7" x14ac:dyDescent="0.3">
      <c r="A78" s="4" t="s">
        <v>30</v>
      </c>
      <c r="B78" s="5">
        <v>19</v>
      </c>
      <c r="C78" s="6"/>
      <c r="D78" s="21"/>
      <c r="E78" s="5">
        <v>19</v>
      </c>
      <c r="F78" s="29">
        <v>19</v>
      </c>
      <c r="G78" s="25"/>
    </row>
    <row r="79" spans="1:7" x14ac:dyDescent="0.3">
      <c r="A79" s="4" t="s">
        <v>35</v>
      </c>
      <c r="B79" s="5">
        <v>42.99</v>
      </c>
      <c r="C79" s="6"/>
      <c r="D79" s="21"/>
      <c r="E79" s="5">
        <v>42.99</v>
      </c>
      <c r="F79" s="29">
        <v>42.99</v>
      </c>
      <c r="G79" s="25"/>
    </row>
    <row r="80" spans="1:7" x14ac:dyDescent="0.3">
      <c r="A80" s="4" t="s">
        <v>36</v>
      </c>
      <c r="B80" s="5">
        <v>403</v>
      </c>
      <c r="C80" s="6"/>
      <c r="D80" s="21"/>
      <c r="E80" s="5">
        <v>200</v>
      </c>
      <c r="F80" s="29">
        <v>403</v>
      </c>
      <c r="G80" s="25"/>
    </row>
    <row r="81" spans="1:7" x14ac:dyDescent="0.3">
      <c r="A81" s="4" t="s">
        <v>38</v>
      </c>
      <c r="B81" s="5">
        <v>86</v>
      </c>
      <c r="C81" s="6"/>
      <c r="D81" s="21"/>
      <c r="E81" s="5">
        <v>86</v>
      </c>
      <c r="F81" s="29">
        <v>86</v>
      </c>
      <c r="G81" s="25"/>
    </row>
    <row r="82" spans="1:7" x14ac:dyDescent="0.3">
      <c r="A82" s="4" t="s">
        <v>46</v>
      </c>
      <c r="B82" s="5">
        <v>80</v>
      </c>
      <c r="C82" s="6"/>
      <c r="D82" s="21"/>
      <c r="E82" s="5">
        <v>80</v>
      </c>
      <c r="F82" s="29">
        <v>80</v>
      </c>
      <c r="G82" s="25"/>
    </row>
    <row r="83" spans="1:7" x14ac:dyDescent="0.3">
      <c r="A83" s="4" t="s">
        <v>48</v>
      </c>
      <c r="B83" s="5">
        <v>500</v>
      </c>
      <c r="C83" s="6"/>
      <c r="D83" s="21"/>
      <c r="E83" s="5">
        <v>300</v>
      </c>
      <c r="F83" s="29">
        <v>500</v>
      </c>
      <c r="G83" s="25"/>
    </row>
    <row r="84" spans="1:7" x14ac:dyDescent="0.3">
      <c r="A84" s="4" t="s">
        <v>50</v>
      </c>
      <c r="B84" s="5">
        <v>785</v>
      </c>
      <c r="C84" s="6"/>
      <c r="D84" s="21"/>
      <c r="E84" s="5">
        <v>300</v>
      </c>
      <c r="F84" s="29">
        <v>785</v>
      </c>
      <c r="G84" s="25"/>
    </row>
    <row r="85" spans="1:7" x14ac:dyDescent="0.3">
      <c r="A85" s="4" t="s">
        <v>53</v>
      </c>
      <c r="B85" s="5">
        <v>470</v>
      </c>
      <c r="C85" s="6"/>
      <c r="D85" s="21"/>
      <c r="E85" s="5">
        <v>250</v>
      </c>
      <c r="F85" s="29">
        <v>470</v>
      </c>
      <c r="G85" s="25"/>
    </row>
    <row r="86" spans="1:7" x14ac:dyDescent="0.3">
      <c r="A86" s="4" t="s">
        <v>90</v>
      </c>
      <c r="B86" s="5">
        <v>475.5</v>
      </c>
      <c r="C86" s="6"/>
      <c r="D86" s="21"/>
      <c r="E86" s="5"/>
      <c r="F86" s="29">
        <v>475.5</v>
      </c>
      <c r="G86" s="25"/>
    </row>
    <row r="87" spans="1:7" x14ac:dyDescent="0.3">
      <c r="A87" s="7"/>
      <c r="B87" s="8"/>
      <c r="C87" s="6"/>
      <c r="D87" s="21"/>
      <c r="E87" s="8"/>
      <c r="F87" s="29">
        <v>1000</v>
      </c>
      <c r="G87" s="26"/>
    </row>
    <row r="88" spans="1:7" s="9" customFormat="1" x14ac:dyDescent="0.3">
      <c r="A88" s="14" t="s">
        <v>55</v>
      </c>
      <c r="B88" s="13">
        <f>SUM(B89:B93)</f>
        <v>7313.15</v>
      </c>
      <c r="C88" s="15" t="s">
        <v>73</v>
      </c>
      <c r="D88" s="14"/>
      <c r="E88" s="13">
        <f>SUM(E89:E93)</f>
        <v>0</v>
      </c>
      <c r="F88" s="28">
        <f>SUM(F89:F93)</f>
        <v>11813.15</v>
      </c>
      <c r="G88" s="24">
        <f>SUM(G89:G93)</f>
        <v>0</v>
      </c>
    </row>
    <row r="89" spans="1:7" x14ac:dyDescent="0.3">
      <c r="A89" s="4" t="s">
        <v>56</v>
      </c>
      <c r="B89" s="5">
        <v>5500</v>
      </c>
      <c r="C89" s="6"/>
      <c r="D89" s="20" t="s">
        <v>91</v>
      </c>
      <c r="E89" s="5"/>
      <c r="F89" s="29">
        <v>10000</v>
      </c>
      <c r="G89" s="25"/>
    </row>
    <row r="90" spans="1:7" x14ac:dyDescent="0.3">
      <c r="A90" s="4" t="s">
        <v>57</v>
      </c>
      <c r="B90" s="5">
        <v>500</v>
      </c>
      <c r="C90" s="6"/>
      <c r="D90" s="20"/>
      <c r="E90" s="5"/>
      <c r="F90" s="29">
        <v>500</v>
      </c>
      <c r="G90" s="25"/>
    </row>
    <row r="91" spans="1:7" x14ac:dyDescent="0.3">
      <c r="A91" s="4" t="s">
        <v>43</v>
      </c>
      <c r="B91" s="5">
        <v>313.14999999999998</v>
      </c>
      <c r="C91" s="6"/>
      <c r="D91" s="20"/>
      <c r="E91" s="5"/>
      <c r="F91" s="29">
        <v>313.14999999999998</v>
      </c>
      <c r="G91" s="25"/>
    </row>
    <row r="92" spans="1:7" x14ac:dyDescent="0.3">
      <c r="A92" s="4" t="s">
        <v>58</v>
      </c>
      <c r="B92" s="5">
        <v>1000</v>
      </c>
      <c r="C92" s="6"/>
      <c r="D92" s="20"/>
      <c r="E92" s="5"/>
      <c r="F92" s="29">
        <v>1000</v>
      </c>
      <c r="G92" s="25"/>
    </row>
    <row r="93" spans="1:7" x14ac:dyDescent="0.3">
      <c r="A93" s="7"/>
      <c r="B93" s="8"/>
      <c r="C93" s="6"/>
      <c r="D93" s="20"/>
      <c r="E93" s="8"/>
      <c r="F93" s="30"/>
      <c r="G93" s="26"/>
    </row>
    <row r="94" spans="1:7" s="9" customFormat="1" x14ac:dyDescent="0.3">
      <c r="A94" s="14" t="s">
        <v>64</v>
      </c>
      <c r="B94" s="13">
        <f>SUM(B95:B101)</f>
        <v>2384.6</v>
      </c>
      <c r="C94" s="15"/>
      <c r="D94" s="14"/>
      <c r="E94" s="13">
        <f>SUM(E95:E101)</f>
        <v>927.6</v>
      </c>
      <c r="F94" s="28">
        <f>SUM(F95:F101)</f>
        <v>6109</v>
      </c>
      <c r="G94" s="24">
        <f>SUM(G95:G102)</f>
        <v>0</v>
      </c>
    </row>
    <row r="95" spans="1:7" x14ac:dyDescent="0.3">
      <c r="A95" s="4" t="s">
        <v>29</v>
      </c>
      <c r="B95" s="5">
        <v>889</v>
      </c>
      <c r="C95" s="6"/>
      <c r="D95" s="21" t="s">
        <v>92</v>
      </c>
      <c r="E95" s="5"/>
      <c r="F95" s="29">
        <v>1500</v>
      </c>
      <c r="G95" s="25"/>
    </row>
    <row r="96" spans="1:7" x14ac:dyDescent="0.3">
      <c r="A96" s="4" t="s">
        <v>31</v>
      </c>
      <c r="B96" s="5">
        <v>86.6</v>
      </c>
      <c r="C96" s="6"/>
      <c r="D96" s="21"/>
      <c r="E96" s="5">
        <v>86.6</v>
      </c>
      <c r="F96" s="29">
        <v>200</v>
      </c>
      <c r="G96" s="25"/>
    </row>
    <row r="97" spans="1:7" x14ac:dyDescent="0.3">
      <c r="A97" s="4" t="s">
        <v>39</v>
      </c>
      <c r="B97" s="5">
        <v>41</v>
      </c>
      <c r="C97" s="6"/>
      <c r="D97" s="21"/>
      <c r="E97" s="5">
        <v>41</v>
      </c>
      <c r="F97" s="29">
        <v>41</v>
      </c>
      <c r="G97" s="25"/>
    </row>
    <row r="98" spans="1:7" x14ac:dyDescent="0.3">
      <c r="A98" s="4" t="s">
        <v>44</v>
      </c>
      <c r="B98" s="5">
        <v>348</v>
      </c>
      <c r="C98" s="6"/>
      <c r="D98" s="21"/>
      <c r="E98" s="5">
        <v>200</v>
      </c>
      <c r="F98" s="29">
        <v>348</v>
      </c>
      <c r="G98" s="25"/>
    </row>
    <row r="99" spans="1:7" x14ac:dyDescent="0.3">
      <c r="A99" s="4" t="s">
        <v>45</v>
      </c>
      <c r="B99" s="5">
        <v>420</v>
      </c>
      <c r="C99" s="6"/>
      <c r="D99" s="21"/>
      <c r="E99" s="5">
        <v>300</v>
      </c>
      <c r="F99" s="29">
        <v>420</v>
      </c>
      <c r="G99" s="25"/>
    </row>
    <row r="100" spans="1:7" x14ac:dyDescent="0.3">
      <c r="A100" s="4" t="s">
        <v>47</v>
      </c>
      <c r="B100" s="5">
        <v>600</v>
      </c>
      <c r="C100" s="6"/>
      <c r="D100" s="21"/>
      <c r="E100" s="5">
        <v>300</v>
      </c>
      <c r="F100" s="29">
        <v>600</v>
      </c>
      <c r="G100" s="26"/>
    </row>
    <row r="101" spans="1:7" ht="15" thickBot="1" x14ac:dyDescent="0.35">
      <c r="A101" s="7" t="s">
        <v>93</v>
      </c>
      <c r="B101" s="8"/>
      <c r="C101" s="6"/>
      <c r="D101" s="21"/>
      <c r="E101" s="8"/>
      <c r="F101" s="29">
        <v>3000</v>
      </c>
      <c r="G101" s="31"/>
    </row>
    <row r="103" spans="1:7" x14ac:dyDescent="0.3">
      <c r="A103" s="9" t="s">
        <v>96</v>
      </c>
    </row>
  </sheetData>
  <mergeCells count="13">
    <mergeCell ref="D70:D73"/>
    <mergeCell ref="D75:D87"/>
    <mergeCell ref="D89:D93"/>
    <mergeCell ref="D95:D101"/>
    <mergeCell ref="D23:D29"/>
    <mergeCell ref="D31:D36"/>
    <mergeCell ref="D40:D50"/>
    <mergeCell ref="D52:D62"/>
    <mergeCell ref="D64:D68"/>
    <mergeCell ref="A13:A14"/>
    <mergeCell ref="D13:D14"/>
    <mergeCell ref="C13:C14"/>
    <mergeCell ref="D16:D21"/>
  </mergeCells>
  <hyperlinks>
    <hyperlink ref="C15" r:id="rId1"/>
    <hyperlink ref="C22" r:id="rId2"/>
    <hyperlink ref="C30" r:id="rId3"/>
    <hyperlink ref="C37" r:id="rId4"/>
    <hyperlink ref="C39" r:id="rId5"/>
    <hyperlink ref="C51" r:id="rId6"/>
    <hyperlink ref="C63" r:id="rId7"/>
    <hyperlink ref="C69" r:id="rId8"/>
    <hyperlink ref="C74" r:id="rId9"/>
    <hyperlink ref="C88" r:id="rId10"/>
    <hyperlink ref="D4" r:id="rId11"/>
  </hyperlinks>
  <pageMargins left="0.7" right="0.7" top="0.75" bottom="0.75" header="0.3" footer="0.3"/>
  <pageSetup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Budzet</vt:lpstr>
    </vt:vector>
  </TitlesOfParts>
  <Company>PKP ENERGETYKA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Wajer</dc:creator>
  <cp:lastModifiedBy>Rafał Wajer</cp:lastModifiedBy>
  <dcterms:created xsi:type="dcterms:W3CDTF">2020-04-07T18:31:30Z</dcterms:created>
  <dcterms:modified xsi:type="dcterms:W3CDTF">2020-04-07T21:19:43Z</dcterms:modified>
</cp:coreProperties>
</file>